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"/>
    </mc:Choice>
  </mc:AlternateContent>
  <xr:revisionPtr revIDLastSave="0" documentId="13_ncr:1_{5BED8F0F-46DF-42C7-8DAB-8215A061EBB2}" xr6:coauthVersionLast="46" xr6:coauthVersionMax="46" xr10:uidLastSave="{00000000-0000-0000-0000-000000000000}"/>
  <bookViews>
    <workbookView xWindow="-108" yWindow="-108" windowWidth="23256" windowHeight="12576" xr2:uid="{F12EA0BE-341B-4E52-A222-BD89855E7312}"/>
  </bookViews>
  <sheets>
    <sheet name="2020 urs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J33" i="1"/>
  <c r="K33" i="1" s="1"/>
  <c r="J32" i="1"/>
  <c r="K32" i="1" s="1"/>
  <c r="J31" i="1"/>
  <c r="K31" i="1" s="1"/>
  <c r="J27" i="1"/>
  <c r="K27" i="1" s="1"/>
  <c r="J28" i="1"/>
  <c r="K28" i="1" s="1"/>
  <c r="J26" i="1"/>
  <c r="K26" i="1" s="1"/>
  <c r="L33" i="1" l="1"/>
  <c r="L28" i="1"/>
  <c r="J21" i="1"/>
  <c r="J22" i="1"/>
  <c r="J23" i="1"/>
  <c r="H10" i="1"/>
  <c r="G10" i="1"/>
  <c r="I12" i="1"/>
  <c r="I13" i="1" s="1"/>
  <c r="I15" i="1" s="1"/>
  <c r="G9" i="1"/>
  <c r="G7" i="1"/>
  <c r="H7" i="1"/>
  <c r="H6" i="1"/>
  <c r="G6" i="1"/>
  <c r="G5" i="1"/>
  <c r="H4" i="1"/>
  <c r="G4" i="1"/>
  <c r="H8" i="1"/>
  <c r="D13" i="1"/>
  <c r="E13" i="1"/>
  <c r="B13" i="1"/>
  <c r="K13" i="1" l="1"/>
  <c r="G13" i="1"/>
  <c r="G15" i="1" s="1"/>
  <c r="G17" i="1" s="1"/>
  <c r="H13" i="1"/>
  <c r="I18" i="1"/>
  <c r="I17" i="1"/>
  <c r="G16" i="1" l="1"/>
  <c r="J16" i="1" s="1"/>
  <c r="G18" i="1"/>
  <c r="J13" i="1"/>
  <c r="H15" i="1"/>
  <c r="H18" i="1" s="1"/>
  <c r="J17" i="1"/>
  <c r="J18" i="1" l="1"/>
</calcChain>
</file>

<file path=xl/sharedStrings.xml><?xml version="1.0" encoding="utf-8"?>
<sst xmlns="http://schemas.openxmlformats.org/spreadsheetml/2006/main" count="67" uniqueCount="39">
  <si>
    <t>Fördelning</t>
  </si>
  <si>
    <t>Rep och underhåll</t>
  </si>
  <si>
    <t>Vatten</t>
  </si>
  <si>
    <t>El</t>
  </si>
  <si>
    <t>Sophämtning</t>
  </si>
  <si>
    <t>Snöröjning</t>
  </si>
  <si>
    <t>Övr adm kostnader inkl försäkring</t>
  </si>
  <si>
    <t>Räntor</t>
  </si>
  <si>
    <t>Kabeltv</t>
  </si>
  <si>
    <t>Gem 3</t>
  </si>
  <si>
    <t>Gem 3 o kabeltv</t>
  </si>
  <si>
    <t>Gem 3, 4 o kabeltv</t>
  </si>
  <si>
    <t>per kvartal</t>
  </si>
  <si>
    <t>Container</t>
  </si>
  <si>
    <t>30/70</t>
  </si>
  <si>
    <t>100/0</t>
  </si>
  <si>
    <t>75/25</t>
  </si>
  <si>
    <t>0/100</t>
  </si>
  <si>
    <t>50/50</t>
  </si>
  <si>
    <t>efter behålln</t>
  </si>
  <si>
    <t>Avrundat</t>
  </si>
  <si>
    <t>Kyrkan</t>
  </si>
  <si>
    <t>Hus</t>
  </si>
  <si>
    <t>Radhus</t>
  </si>
  <si>
    <t>Utfall 2019</t>
  </si>
  <si>
    <t>Budget 2021</t>
  </si>
  <si>
    <t>Gem 3 2020</t>
  </si>
  <si>
    <t>Gem 4 2020</t>
  </si>
  <si>
    <t>Kabeltv 2020</t>
  </si>
  <si>
    <t>Utdeb kv 1 o kv 2 2021</t>
  </si>
  <si>
    <t>Utfall 2020</t>
  </si>
  <si>
    <t>Utdeb helår 2021</t>
  </si>
  <si>
    <t>Förslag till budget 2021-2022</t>
  </si>
  <si>
    <t>Utdeb kv 3 o 4 2021</t>
  </si>
  <si>
    <t>Utdeb kv 1 o kv 2 2022</t>
  </si>
  <si>
    <t>budget</t>
  </si>
  <si>
    <t>intäkter</t>
  </si>
  <si>
    <t>Budget 2022</t>
  </si>
  <si>
    <t>Hans Svensson 27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</si>
</sst>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/>
    <xf numFmtId="3" fontId="1" fillId="0" borderId="2" xfId="0" applyNumberFormat="1" applyFont="1" applyBorder="1"/>
    <xf numFmtId="0" fontId="1" fillId="0" borderId="2" xfId="0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3" fontId="1" fillId="0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0" xfId="0" applyFill="1"/>
    <xf numFmtId="0" fontId="1" fillId="0" borderId="0" xfId="0" applyFont="1" applyFill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3334-C3AF-44A4-819C-53E2C25146F7}">
  <sheetPr>
    <pageSetUpPr fitToPage="1"/>
  </sheetPr>
  <dimension ref="A1:W59"/>
  <sheetViews>
    <sheetView tabSelected="1" topLeftCell="A9" workbookViewId="0">
      <selection activeCell="I37" sqref="I37"/>
    </sheetView>
  </sheetViews>
  <sheetFormatPr defaultRowHeight="14.4" x14ac:dyDescent="0.3"/>
  <cols>
    <col min="1" max="1" width="30.33203125" bestFit="1" customWidth="1"/>
    <col min="2" max="2" width="10.33203125" bestFit="1" customWidth="1"/>
    <col min="3" max="3" width="10.33203125" customWidth="1"/>
    <col min="4" max="5" width="11.5546875" bestFit="1" customWidth="1"/>
    <col min="6" max="6" width="11.5546875" customWidth="1"/>
    <col min="7" max="8" width="11.109375" bestFit="1" customWidth="1"/>
    <col min="9" max="9" width="12.109375" bestFit="1" customWidth="1"/>
    <col min="11" max="11" width="8.88671875" customWidth="1"/>
  </cols>
  <sheetData>
    <row r="1" spans="1:23" x14ac:dyDescent="0.3">
      <c r="A1" s="13" t="s">
        <v>32</v>
      </c>
    </row>
    <row r="2" spans="1:23" x14ac:dyDescent="0.3">
      <c r="A2" s="13" t="s">
        <v>38</v>
      </c>
    </row>
    <row r="3" spans="1:23" x14ac:dyDescent="0.3">
      <c r="A3" s="1"/>
      <c r="B3" s="2" t="s">
        <v>24</v>
      </c>
      <c r="C3" s="10" t="s">
        <v>30</v>
      </c>
      <c r="D3" s="10" t="s">
        <v>25</v>
      </c>
      <c r="E3" s="2" t="s">
        <v>37</v>
      </c>
      <c r="F3" s="2" t="s">
        <v>0</v>
      </c>
      <c r="G3" s="2" t="s">
        <v>26</v>
      </c>
      <c r="H3" s="2" t="s">
        <v>27</v>
      </c>
      <c r="I3" s="2" t="s">
        <v>28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2" t="s">
        <v>1</v>
      </c>
      <c r="B4" s="3">
        <v>2431</v>
      </c>
      <c r="C4" s="11">
        <v>13009</v>
      </c>
      <c r="D4" s="11">
        <v>20000</v>
      </c>
      <c r="E4" s="9">
        <v>20000</v>
      </c>
      <c r="F4" s="2" t="s">
        <v>14</v>
      </c>
      <c r="G4" s="2">
        <f>SUM(D4*0.3)</f>
        <v>6000</v>
      </c>
      <c r="H4" s="2">
        <f>SUM(D4*0.7)</f>
        <v>14000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3">
      <c r="A5" s="2" t="s">
        <v>6</v>
      </c>
      <c r="B5" s="3">
        <v>25246</v>
      </c>
      <c r="C5" s="11">
        <v>18636</v>
      </c>
      <c r="D5" s="11">
        <v>26000</v>
      </c>
      <c r="E5" s="3">
        <v>26000</v>
      </c>
      <c r="F5" s="2" t="s">
        <v>15</v>
      </c>
      <c r="G5" s="3">
        <f>SUM(D5)</f>
        <v>26000</v>
      </c>
      <c r="H5" s="2">
        <v>0</v>
      </c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">
      <c r="A6" s="2" t="s">
        <v>2</v>
      </c>
      <c r="B6" s="3">
        <v>8819</v>
      </c>
      <c r="C6" s="11">
        <v>9362</v>
      </c>
      <c r="D6" s="11">
        <v>9500</v>
      </c>
      <c r="E6" s="3">
        <v>9500</v>
      </c>
      <c r="F6" s="2" t="s">
        <v>16</v>
      </c>
      <c r="G6" s="2">
        <f>SUM(D6*0.75)</f>
        <v>7125</v>
      </c>
      <c r="H6" s="2">
        <f>SUM(D6*0.25)</f>
        <v>2375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">
      <c r="A7" s="2" t="s">
        <v>3</v>
      </c>
      <c r="B7" s="3">
        <v>14094</v>
      </c>
      <c r="C7" s="11">
        <v>12068</v>
      </c>
      <c r="D7" s="11">
        <v>14000</v>
      </c>
      <c r="E7" s="3">
        <v>14000</v>
      </c>
      <c r="F7" s="2" t="s">
        <v>16</v>
      </c>
      <c r="G7" s="2">
        <f>SUM(D7*0.75)</f>
        <v>10500</v>
      </c>
      <c r="H7" s="2">
        <f>SUM(D7*0.25)</f>
        <v>3500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">
      <c r="A8" s="2" t="s">
        <v>4</v>
      </c>
      <c r="B8" s="3">
        <v>27284</v>
      </c>
      <c r="C8" s="11">
        <v>28881</v>
      </c>
      <c r="D8" s="11">
        <v>33000</v>
      </c>
      <c r="E8" s="3">
        <v>33000</v>
      </c>
      <c r="F8" s="2" t="s">
        <v>17</v>
      </c>
      <c r="G8" s="2">
        <v>0</v>
      </c>
      <c r="H8" s="3">
        <f>SUM(D8)</f>
        <v>33000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A9" s="2" t="s">
        <v>13</v>
      </c>
      <c r="B9" s="3">
        <v>10900</v>
      </c>
      <c r="C9" s="11">
        <v>4718</v>
      </c>
      <c r="D9" s="11">
        <v>12000</v>
      </c>
      <c r="E9" s="3">
        <v>12000</v>
      </c>
      <c r="F9" s="2" t="s">
        <v>15</v>
      </c>
      <c r="G9" s="3">
        <f>SUM(D9)</f>
        <v>12000</v>
      </c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A10" s="2" t="s">
        <v>5</v>
      </c>
      <c r="B10" s="3">
        <v>12735</v>
      </c>
      <c r="C10" s="11">
        <v>4004</v>
      </c>
      <c r="D10" s="11">
        <v>12000</v>
      </c>
      <c r="E10" s="3">
        <v>12000</v>
      </c>
      <c r="F10" s="2" t="s">
        <v>18</v>
      </c>
      <c r="G10" s="3">
        <f>SUM(D10*0.5)</f>
        <v>6000</v>
      </c>
      <c r="H10" s="3">
        <f>SUM(E10*0.5)</f>
        <v>6000</v>
      </c>
      <c r="I10" s="3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3">
      <c r="A11" s="2" t="s">
        <v>7</v>
      </c>
      <c r="B11" s="3">
        <v>0</v>
      </c>
      <c r="C11" s="11"/>
      <c r="D11" s="11"/>
      <c r="E11" s="3"/>
      <c r="F11" s="2" t="s">
        <v>19</v>
      </c>
      <c r="G11" s="3"/>
      <c r="H11" s="3"/>
      <c r="I11" s="3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3">
      <c r="A12" s="2" t="s">
        <v>8</v>
      </c>
      <c r="B12" s="5">
        <v>47245</v>
      </c>
      <c r="C12" s="12">
        <v>47996</v>
      </c>
      <c r="D12" s="12">
        <v>48120</v>
      </c>
      <c r="E12" s="5">
        <v>48120</v>
      </c>
      <c r="F12" s="6">
        <v>100</v>
      </c>
      <c r="G12" s="5">
        <v>0</v>
      </c>
      <c r="H12" s="5">
        <v>0</v>
      </c>
      <c r="I12" s="5">
        <f>SUM(D12)</f>
        <v>48120</v>
      </c>
      <c r="J12" s="15" t="s">
        <v>35</v>
      </c>
      <c r="K12" s="16" t="s">
        <v>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3">
      <c r="A13" s="4"/>
      <c r="B13" s="3">
        <f>SUM(B4:B12)</f>
        <v>148754</v>
      </c>
      <c r="C13" s="11">
        <f>SUM(C4:C12)</f>
        <v>138674</v>
      </c>
      <c r="D13" s="11">
        <f t="shared" ref="D13:E13" si="0">SUM(D4:D12)</f>
        <v>174620</v>
      </c>
      <c r="E13" s="3">
        <f t="shared" si="0"/>
        <v>174620</v>
      </c>
      <c r="F13" s="2"/>
      <c r="G13" s="3">
        <f>SUM(G4:G12)</f>
        <v>67625</v>
      </c>
      <c r="H13" s="3">
        <f t="shared" ref="H13:I13" si="1">SUM(H4:H12)</f>
        <v>58875</v>
      </c>
      <c r="I13" s="3">
        <f t="shared" si="1"/>
        <v>48120</v>
      </c>
      <c r="J13" s="3">
        <f>SUM(G13:I13)</f>
        <v>174620</v>
      </c>
      <c r="K13" s="1">
        <f>L28*2+L33*2</f>
        <v>179200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">
      <c r="A15" s="2" t="s">
        <v>31</v>
      </c>
      <c r="B15" s="2"/>
      <c r="C15" s="2"/>
      <c r="D15" s="2"/>
      <c r="E15" s="3"/>
      <c r="F15" s="3"/>
      <c r="G15" s="3">
        <f>SUM(G13/43)</f>
        <v>1572.6744186046512</v>
      </c>
      <c r="H15" s="3">
        <f>SUM(H13/20)</f>
        <v>2943.75</v>
      </c>
      <c r="I15" s="3">
        <f>SUM(I13/42)</f>
        <v>1145.7142857142858</v>
      </c>
      <c r="J15" s="3"/>
      <c r="K15" s="3" t="s">
        <v>20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3">
      <c r="A16" s="2" t="s">
        <v>9</v>
      </c>
      <c r="B16" s="2"/>
      <c r="C16" s="2"/>
      <c r="D16" s="2" t="s">
        <v>12</v>
      </c>
      <c r="E16" s="3"/>
      <c r="F16" s="3"/>
      <c r="G16" s="3">
        <f>SUM(G15/4)</f>
        <v>393.16860465116281</v>
      </c>
      <c r="H16" s="3"/>
      <c r="I16" s="3"/>
      <c r="J16" s="3">
        <f>SUM(G16:I16)</f>
        <v>393.16860465116281</v>
      </c>
      <c r="K16" s="3">
        <v>400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3">
      <c r="A17" s="2" t="s">
        <v>10</v>
      </c>
      <c r="B17" s="2"/>
      <c r="C17" s="2"/>
      <c r="D17" s="2" t="s">
        <v>12</v>
      </c>
      <c r="E17" s="3"/>
      <c r="F17" s="3"/>
      <c r="G17" s="3">
        <f>SUM(G15/4)</f>
        <v>393.16860465116281</v>
      </c>
      <c r="H17" s="3"/>
      <c r="I17" s="3">
        <f>SUM(I15/4)</f>
        <v>286.42857142857144</v>
      </c>
      <c r="J17" s="3">
        <f t="shared" ref="J17:J18" si="2">SUM(G17:I17)</f>
        <v>679.59717607973425</v>
      </c>
      <c r="K17" s="3">
        <v>700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">
      <c r="A18" s="2" t="s">
        <v>11</v>
      </c>
      <c r="B18" s="2"/>
      <c r="C18" s="2"/>
      <c r="D18" s="2" t="s">
        <v>12</v>
      </c>
      <c r="E18" s="3"/>
      <c r="F18" s="3"/>
      <c r="G18" s="3">
        <f>SUM(G15/4)</f>
        <v>393.16860465116281</v>
      </c>
      <c r="H18" s="3">
        <f>SUM(H15/4)</f>
        <v>735.9375</v>
      </c>
      <c r="I18" s="3">
        <f>SUM(I15/4)</f>
        <v>286.42857142857144</v>
      </c>
      <c r="J18" s="3">
        <f t="shared" si="2"/>
        <v>1415.5346760797343</v>
      </c>
      <c r="K18" s="3">
        <v>1400</v>
      </c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3">
      <c r="A19" s="1"/>
      <c r="B19" s="1"/>
      <c r="C19" s="1"/>
      <c r="D19" s="1"/>
      <c r="E19" s="7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3">
      <c r="A20" s="2" t="s">
        <v>29</v>
      </c>
      <c r="B20" s="2"/>
      <c r="C20" s="2"/>
      <c r="D20" s="2"/>
      <c r="E20" s="3"/>
      <c r="F20" s="3"/>
      <c r="G20" s="3"/>
      <c r="H20" s="3"/>
      <c r="I20" s="3"/>
      <c r="J20" s="3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3">
      <c r="A21" s="2" t="s">
        <v>9</v>
      </c>
      <c r="B21" s="2"/>
      <c r="C21" s="2"/>
      <c r="D21" s="2" t="s">
        <v>12</v>
      </c>
      <c r="E21" s="3" t="s">
        <v>21</v>
      </c>
      <c r="F21" s="3">
        <v>1</v>
      </c>
      <c r="G21" s="3">
        <v>500</v>
      </c>
      <c r="H21" s="3"/>
      <c r="I21" s="3"/>
      <c r="J21" s="3">
        <f>SUM(G21:I21)</f>
        <v>500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3">
      <c r="A22" s="2" t="s">
        <v>10</v>
      </c>
      <c r="B22" s="2"/>
      <c r="C22" s="2"/>
      <c r="D22" s="2" t="s">
        <v>12</v>
      </c>
      <c r="E22" s="3" t="s">
        <v>22</v>
      </c>
      <c r="F22" s="3">
        <v>22</v>
      </c>
      <c r="G22" s="3">
        <v>500</v>
      </c>
      <c r="H22" s="3"/>
      <c r="I22" s="3">
        <v>200</v>
      </c>
      <c r="J22" s="3">
        <f>SUM(G22:I22)</f>
        <v>700</v>
      </c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3">
      <c r="A23" s="2" t="s">
        <v>11</v>
      </c>
      <c r="B23" s="2"/>
      <c r="C23" s="2"/>
      <c r="D23" s="2" t="s">
        <v>12</v>
      </c>
      <c r="E23" s="3" t="s">
        <v>23</v>
      </c>
      <c r="F23" s="3">
        <v>20</v>
      </c>
      <c r="G23" s="3">
        <v>500</v>
      </c>
      <c r="H23" s="9">
        <v>700</v>
      </c>
      <c r="I23" s="3">
        <v>200</v>
      </c>
      <c r="J23" s="3">
        <f>SUM(G23:I23)</f>
        <v>1400</v>
      </c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">
      <c r="A24" s="1"/>
      <c r="B24" s="1"/>
      <c r="C24" s="1"/>
      <c r="D24" s="1"/>
      <c r="E24" s="7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A25" s="2" t="s">
        <v>33</v>
      </c>
      <c r="B25" s="2"/>
      <c r="C25" s="2"/>
      <c r="D25" s="2"/>
      <c r="E25" s="3"/>
      <c r="F25" s="3"/>
      <c r="G25" s="3"/>
      <c r="H25" s="3"/>
      <c r="I25" s="3"/>
      <c r="J25" s="3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2" t="s">
        <v>9</v>
      </c>
      <c r="B26" s="2"/>
      <c r="C26" s="2"/>
      <c r="D26" s="2" t="s">
        <v>12</v>
      </c>
      <c r="E26" s="3" t="s">
        <v>21</v>
      </c>
      <c r="F26" s="3">
        <v>1</v>
      </c>
      <c r="G26" s="8">
        <v>400</v>
      </c>
      <c r="H26" s="8"/>
      <c r="I26" s="8"/>
      <c r="J26" s="8">
        <f>SUM(G26:I26)</f>
        <v>400</v>
      </c>
      <c r="K26" s="7">
        <f>J26*F26</f>
        <v>400</v>
      </c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2" t="s">
        <v>10</v>
      </c>
      <c r="B27" s="2"/>
      <c r="C27" s="2"/>
      <c r="D27" s="2" t="s">
        <v>12</v>
      </c>
      <c r="E27" s="3" t="s">
        <v>22</v>
      </c>
      <c r="F27" s="3">
        <v>22</v>
      </c>
      <c r="G27" s="8">
        <v>400</v>
      </c>
      <c r="H27" s="8"/>
      <c r="I27" s="8">
        <v>300</v>
      </c>
      <c r="J27" s="8">
        <f t="shared" ref="J27:J28" si="3">SUM(G27:I27)</f>
        <v>700</v>
      </c>
      <c r="K27" s="7">
        <f t="shared" ref="K27:K28" si="4">J27*F27</f>
        <v>15400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2" t="s">
        <v>11</v>
      </c>
      <c r="B28" s="2"/>
      <c r="C28" s="2"/>
      <c r="D28" s="2" t="s">
        <v>12</v>
      </c>
      <c r="E28" s="3" t="s">
        <v>23</v>
      </c>
      <c r="F28" s="3">
        <v>20</v>
      </c>
      <c r="G28" s="8">
        <v>400</v>
      </c>
      <c r="H28" s="8">
        <v>750</v>
      </c>
      <c r="I28" s="8">
        <v>300</v>
      </c>
      <c r="J28" s="8">
        <f t="shared" si="3"/>
        <v>1450</v>
      </c>
      <c r="K28" s="7">
        <f t="shared" si="4"/>
        <v>29000</v>
      </c>
      <c r="L28" s="7">
        <f>K26+K27+K28</f>
        <v>44800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2" t="s">
        <v>34</v>
      </c>
      <c r="B30" s="2"/>
      <c r="C30" s="2"/>
      <c r="D30" s="2"/>
      <c r="E30" s="3"/>
      <c r="F30" s="3"/>
      <c r="G30" s="3"/>
      <c r="H30" s="3"/>
      <c r="I30" s="3"/>
      <c r="J30" s="3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2" t="s">
        <v>9</v>
      </c>
      <c r="B31" s="2"/>
      <c r="C31" s="2"/>
      <c r="D31" s="2" t="s">
        <v>12</v>
      </c>
      <c r="E31" s="3" t="s">
        <v>21</v>
      </c>
      <c r="F31" s="3">
        <v>1</v>
      </c>
      <c r="G31" s="8">
        <v>400</v>
      </c>
      <c r="H31" s="8"/>
      <c r="I31" s="8"/>
      <c r="J31" s="8">
        <f>SUM(G31:I31)</f>
        <v>400</v>
      </c>
      <c r="K31" s="7">
        <f>J31*F31</f>
        <v>400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2" t="s">
        <v>10</v>
      </c>
      <c r="B32" s="2"/>
      <c r="C32" s="2"/>
      <c r="D32" s="2" t="s">
        <v>12</v>
      </c>
      <c r="E32" s="3" t="s">
        <v>22</v>
      </c>
      <c r="F32" s="3">
        <v>22</v>
      </c>
      <c r="G32" s="8">
        <v>400</v>
      </c>
      <c r="H32" s="8"/>
      <c r="I32" s="8">
        <v>300</v>
      </c>
      <c r="J32" s="8">
        <f t="shared" ref="J32:J33" si="5">SUM(G32:I32)</f>
        <v>700</v>
      </c>
      <c r="K32" s="7">
        <f t="shared" ref="K32:K33" si="6">J32*F32</f>
        <v>15400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2" t="s">
        <v>11</v>
      </c>
      <c r="B33" s="2"/>
      <c r="C33" s="2"/>
      <c r="D33" s="2" t="s">
        <v>12</v>
      </c>
      <c r="E33" s="3" t="s">
        <v>23</v>
      </c>
      <c r="F33" s="3">
        <v>20</v>
      </c>
      <c r="G33" s="8">
        <v>400</v>
      </c>
      <c r="H33" s="8">
        <v>750</v>
      </c>
      <c r="I33" s="8">
        <v>300</v>
      </c>
      <c r="J33" s="8">
        <f t="shared" si="5"/>
        <v>1450</v>
      </c>
      <c r="K33" s="7">
        <f t="shared" si="6"/>
        <v>29000</v>
      </c>
      <c r="L33" s="7">
        <f>K31+K32+K33</f>
        <v>44800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</sheetData>
  <pageMargins left="0.7" right="0.7" top="0.75" bottom="0.75" header="0.3" footer="0.3"/>
  <pageSetup paperSize="9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2020 urspr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Hans</cp:lastModifiedBy>
  <cp:lastPrinted>2021-04-09T11:37:34Z</cp:lastPrinted>
  <dcterms:created xsi:type="dcterms:W3CDTF">2018-01-25T09:50:21Z</dcterms:created>
  <dcterms:modified xsi:type="dcterms:W3CDTF">2021-04-27T18:53:19Z</dcterms:modified>
</cp:coreProperties>
</file>