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ttan\Documents\Lövviveln 2018\"/>
    </mc:Choice>
  </mc:AlternateContent>
  <xr:revisionPtr revIDLastSave="0" documentId="13_ncr:1_{F8DFB0DE-53E0-4A93-AE14-B3F36C5E4CA1}" xr6:coauthVersionLast="41" xr6:coauthVersionMax="41" xr10:uidLastSave="{00000000-0000-0000-0000-000000000000}"/>
  <bookViews>
    <workbookView xWindow="-108" yWindow="-108" windowWidth="20376" windowHeight="11604" xr2:uid="{F12EA0BE-341B-4E52-A222-BD89855E731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I30" i="1"/>
  <c r="I29" i="1"/>
  <c r="I25" i="1"/>
  <c r="I26" i="1"/>
  <c r="I24" i="1"/>
  <c r="I19" i="1" l="1"/>
  <c r="I20" i="1"/>
  <c r="I21" i="1"/>
  <c r="G8" i="1"/>
  <c r="F8" i="1"/>
  <c r="H10" i="1"/>
  <c r="H11" i="1" s="1"/>
  <c r="H13" i="1" s="1"/>
  <c r="F7" i="1"/>
  <c r="F5" i="1"/>
  <c r="G5" i="1"/>
  <c r="G4" i="1"/>
  <c r="F4" i="1"/>
  <c r="F3" i="1"/>
  <c r="G2" i="1"/>
  <c r="F2" i="1"/>
  <c r="G6" i="1"/>
  <c r="C11" i="1"/>
  <c r="D11" i="1"/>
  <c r="B11" i="1"/>
  <c r="F11" i="1" l="1"/>
  <c r="F13" i="1" s="1"/>
  <c r="F15" i="1" s="1"/>
  <c r="G11" i="1"/>
  <c r="H16" i="1"/>
  <c r="H15" i="1"/>
  <c r="F14" i="1" l="1"/>
  <c r="I14" i="1" s="1"/>
  <c r="F16" i="1"/>
  <c r="I11" i="1"/>
  <c r="G13" i="1"/>
  <c r="G16" i="1" s="1"/>
  <c r="I15" i="1"/>
  <c r="I16" i="1" l="1"/>
</calcChain>
</file>

<file path=xl/sharedStrings.xml><?xml version="1.0" encoding="utf-8"?>
<sst xmlns="http://schemas.openxmlformats.org/spreadsheetml/2006/main" count="62" uniqueCount="34">
  <si>
    <t>Budget 2019</t>
  </si>
  <si>
    <t>Fördelning</t>
  </si>
  <si>
    <t>Rep och underhåll</t>
  </si>
  <si>
    <t>Vatten</t>
  </si>
  <si>
    <t>El</t>
  </si>
  <si>
    <t>Sophämtning</t>
  </si>
  <si>
    <t>Snöröjning</t>
  </si>
  <si>
    <t>Övr adm kostnader inkl försäkring</t>
  </si>
  <si>
    <t>Räntor</t>
  </si>
  <si>
    <t>Kabeltv</t>
  </si>
  <si>
    <t>Gem 3</t>
  </si>
  <si>
    <t>Gem 3 o kabeltv</t>
  </si>
  <si>
    <t>Gem 3, 4 o kabeltv</t>
  </si>
  <si>
    <t>per kvartal</t>
  </si>
  <si>
    <t>Utdeb kv 1 o kv 2 2019</t>
  </si>
  <si>
    <t>Container</t>
  </si>
  <si>
    <t>30/70</t>
  </si>
  <si>
    <t>100/0</t>
  </si>
  <si>
    <t>75/25</t>
  </si>
  <si>
    <t>0/100</t>
  </si>
  <si>
    <t>50/50</t>
  </si>
  <si>
    <t>efter behålln</t>
  </si>
  <si>
    <t>Avrundat</t>
  </si>
  <si>
    <t>Kyrkan</t>
  </si>
  <si>
    <t>Hus</t>
  </si>
  <si>
    <t>Radhus</t>
  </si>
  <si>
    <t>Utfall 2018</t>
  </si>
  <si>
    <t>Budget 2020</t>
  </si>
  <si>
    <t>Gem 3 2019</t>
  </si>
  <si>
    <t>Gem 4 2019</t>
  </si>
  <si>
    <t>Kabeltv 2019</t>
  </si>
  <si>
    <t>Utdeb helår 2019</t>
  </si>
  <si>
    <t>Utdeb kv 3 o 4 2019</t>
  </si>
  <si>
    <t>Utdeb kv 1 o kv 2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</si>
</sst>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3" fontId="1" fillId="0" borderId="2" xfId="0" applyNumberFormat="1" applyFont="1" applyBorder="1"/>
    <xf numFmtId="0" fontId="1" fillId="0" borderId="2" xfId="0" applyFont="1" applyBorder="1"/>
    <xf numFmtId="3" fontId="1" fillId="0" borderId="0" xfId="0" applyNumberFormat="1" applyFont="1"/>
    <xf numFmtId="3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03334-C3AF-44A4-819C-53E2C25146F7}">
  <dimension ref="A1:V57"/>
  <sheetViews>
    <sheetView tabSelected="1" topLeftCell="A13" workbookViewId="0">
      <selection activeCell="L20" sqref="L20"/>
    </sheetView>
  </sheetViews>
  <sheetFormatPr defaultRowHeight="14.4" x14ac:dyDescent="0.3"/>
  <cols>
    <col min="1" max="1" width="30.33203125" bestFit="1" customWidth="1"/>
    <col min="2" max="2" width="10.33203125" bestFit="1" customWidth="1"/>
    <col min="3" max="4" width="11.5546875" bestFit="1" customWidth="1"/>
    <col min="5" max="5" width="11.5546875" customWidth="1"/>
    <col min="6" max="7" width="11.109375" bestFit="1" customWidth="1"/>
    <col min="8" max="8" width="12.109375" bestFit="1" customWidth="1"/>
  </cols>
  <sheetData>
    <row r="1" spans="1:22" x14ac:dyDescent="0.3">
      <c r="A1" s="1"/>
      <c r="B1" s="2" t="s">
        <v>26</v>
      </c>
      <c r="C1" s="2" t="s">
        <v>0</v>
      </c>
      <c r="D1" s="2" t="s">
        <v>27</v>
      </c>
      <c r="E1" s="2" t="s">
        <v>1</v>
      </c>
      <c r="F1" s="2" t="s">
        <v>28</v>
      </c>
      <c r="G1" s="2" t="s">
        <v>29</v>
      </c>
      <c r="H1" s="2" t="s">
        <v>30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3">
      <c r="A2" s="2" t="s">
        <v>2</v>
      </c>
      <c r="B2" s="3">
        <v>12264</v>
      </c>
      <c r="C2" s="3">
        <v>30000</v>
      </c>
      <c r="D2" s="3">
        <v>30000</v>
      </c>
      <c r="E2" s="2" t="s">
        <v>16</v>
      </c>
      <c r="F2" s="2">
        <f>SUM(C2*0.3)</f>
        <v>9000</v>
      </c>
      <c r="G2" s="2">
        <f>SUM(C2*0.7)</f>
        <v>21000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2" t="s">
        <v>7</v>
      </c>
      <c r="B3" s="3">
        <v>23910</v>
      </c>
      <c r="C3" s="3">
        <v>24000</v>
      </c>
      <c r="D3" s="3">
        <v>24000</v>
      </c>
      <c r="E3" s="2" t="s">
        <v>17</v>
      </c>
      <c r="F3" s="3">
        <f>SUM(C3)</f>
        <v>24000</v>
      </c>
      <c r="G3" s="2">
        <v>0</v>
      </c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3">
      <c r="A4" s="2" t="s">
        <v>3</v>
      </c>
      <c r="B4" s="3">
        <v>8880</v>
      </c>
      <c r="C4" s="3">
        <v>9000</v>
      </c>
      <c r="D4" s="3">
        <v>9000</v>
      </c>
      <c r="E4" s="2" t="s">
        <v>18</v>
      </c>
      <c r="F4" s="2">
        <f>SUM(C4*0.75)</f>
        <v>6750</v>
      </c>
      <c r="G4" s="2">
        <f>SUM(C4*0.25)</f>
        <v>2250</v>
      </c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2" t="s">
        <v>4</v>
      </c>
      <c r="B5" s="3">
        <v>13311</v>
      </c>
      <c r="C5" s="3">
        <v>14000</v>
      </c>
      <c r="D5" s="3">
        <v>14000</v>
      </c>
      <c r="E5" s="2" t="s">
        <v>18</v>
      </c>
      <c r="F5" s="2">
        <f>SUM(C5*0.75)</f>
        <v>10500</v>
      </c>
      <c r="G5" s="2">
        <f>SUM(C5*0.25)</f>
        <v>3500</v>
      </c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3">
      <c r="A6" s="2" t="s">
        <v>5</v>
      </c>
      <c r="B6" s="3">
        <v>27279</v>
      </c>
      <c r="C6" s="3">
        <v>28000</v>
      </c>
      <c r="D6" s="3">
        <v>28000</v>
      </c>
      <c r="E6" s="2" t="s">
        <v>19</v>
      </c>
      <c r="F6" s="2">
        <v>0</v>
      </c>
      <c r="G6" s="3">
        <f>SUM(C6)</f>
        <v>28000</v>
      </c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2" t="s">
        <v>15</v>
      </c>
      <c r="B7" s="3">
        <v>10500</v>
      </c>
      <c r="C7" s="3">
        <v>12000</v>
      </c>
      <c r="D7" s="3">
        <v>12000</v>
      </c>
      <c r="E7" s="2" t="s">
        <v>17</v>
      </c>
      <c r="F7" s="3">
        <f>SUM(C7)</f>
        <v>12000</v>
      </c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2" t="s">
        <v>6</v>
      </c>
      <c r="B8" s="3">
        <v>13401</v>
      </c>
      <c r="C8" s="3">
        <v>12000</v>
      </c>
      <c r="D8" s="3">
        <v>12000</v>
      </c>
      <c r="E8" s="2" t="s">
        <v>20</v>
      </c>
      <c r="F8" s="3">
        <f>SUM(C8*0.5)</f>
        <v>6000</v>
      </c>
      <c r="G8" s="3">
        <f>SUM(D8*0.5)</f>
        <v>6000</v>
      </c>
      <c r="H8" s="3"/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2" t="s">
        <v>8</v>
      </c>
      <c r="B9" s="3">
        <v>0</v>
      </c>
      <c r="C9" s="3"/>
      <c r="D9" s="3"/>
      <c r="E9" s="2" t="s">
        <v>21</v>
      </c>
      <c r="F9" s="3"/>
      <c r="G9" s="3"/>
      <c r="H9" s="3"/>
      <c r="I9" s="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2" t="s">
        <v>9</v>
      </c>
      <c r="B10" s="4">
        <v>45436</v>
      </c>
      <c r="C10" s="4">
        <v>46000</v>
      </c>
      <c r="D10" s="4">
        <v>46000</v>
      </c>
      <c r="E10" s="5">
        <v>100</v>
      </c>
      <c r="F10" s="4">
        <v>0</v>
      </c>
      <c r="G10" s="4">
        <v>0</v>
      </c>
      <c r="H10" s="4">
        <f>SUM(C10)</f>
        <v>46000</v>
      </c>
      <c r="I10" s="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/>
      <c r="B11" s="3">
        <f>SUM(B2:B10)</f>
        <v>154981</v>
      </c>
      <c r="C11" s="3">
        <f t="shared" ref="C11:D11" si="0">SUM(C2:C10)</f>
        <v>175000</v>
      </c>
      <c r="D11" s="3">
        <f t="shared" si="0"/>
        <v>175000</v>
      </c>
      <c r="E11" s="2"/>
      <c r="F11" s="3">
        <f>SUM(F2:F10)</f>
        <v>68250</v>
      </c>
      <c r="G11" s="3">
        <f t="shared" ref="G11:H11" si="1">SUM(G2:G10)</f>
        <v>60750</v>
      </c>
      <c r="H11" s="3">
        <f t="shared" si="1"/>
        <v>46000</v>
      </c>
      <c r="I11" s="3">
        <f>SUM(F11:H11)</f>
        <v>175000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2" t="s">
        <v>31</v>
      </c>
      <c r="B13" s="2"/>
      <c r="C13" s="2"/>
      <c r="D13" s="3"/>
      <c r="E13" s="3"/>
      <c r="F13" s="3">
        <f>SUM(F11/43)</f>
        <v>1587.2093023255813</v>
      </c>
      <c r="G13" s="3">
        <f>SUM(G11/20)</f>
        <v>3037.5</v>
      </c>
      <c r="H13" s="3">
        <f>SUM(H11/42)</f>
        <v>1095.2380952380952</v>
      </c>
      <c r="I13" s="3"/>
      <c r="J13" s="3" t="s">
        <v>22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2" t="s">
        <v>10</v>
      </c>
      <c r="B14" s="2"/>
      <c r="C14" s="2" t="s">
        <v>13</v>
      </c>
      <c r="D14" s="3"/>
      <c r="E14" s="3"/>
      <c r="F14" s="3">
        <f>SUM(F13/4)</f>
        <v>396.80232558139534</v>
      </c>
      <c r="G14" s="3"/>
      <c r="H14" s="3"/>
      <c r="I14" s="3">
        <f>SUM(F14:H14)</f>
        <v>396.80232558139534</v>
      </c>
      <c r="J14" s="3">
        <v>500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2" t="s">
        <v>11</v>
      </c>
      <c r="B15" s="2"/>
      <c r="C15" s="2" t="s">
        <v>13</v>
      </c>
      <c r="D15" s="3"/>
      <c r="E15" s="3"/>
      <c r="F15" s="3">
        <f>SUM(F13/4)</f>
        <v>396.80232558139534</v>
      </c>
      <c r="G15" s="3"/>
      <c r="H15" s="3">
        <f>SUM(H13/4)</f>
        <v>273.8095238095238</v>
      </c>
      <c r="I15" s="3">
        <f t="shared" ref="I15:I16" si="2">SUM(F15:H15)</f>
        <v>670.61184939091913</v>
      </c>
      <c r="J15" s="3">
        <v>700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2" t="s">
        <v>12</v>
      </c>
      <c r="B16" s="2"/>
      <c r="C16" s="2" t="s">
        <v>13</v>
      </c>
      <c r="D16" s="3"/>
      <c r="E16" s="3"/>
      <c r="F16" s="3">
        <f>SUM(F13/4)</f>
        <v>396.80232558139534</v>
      </c>
      <c r="G16" s="3">
        <f>SUM(G13/4)</f>
        <v>759.375</v>
      </c>
      <c r="H16" s="3">
        <f>SUM(H13/4)</f>
        <v>273.8095238095238</v>
      </c>
      <c r="I16" s="3">
        <f t="shared" si="2"/>
        <v>1429.9868493909191</v>
      </c>
      <c r="J16" s="3">
        <v>1400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1"/>
      <c r="B17" s="1"/>
      <c r="C17" s="1"/>
      <c r="D17" s="6"/>
      <c r="E17" s="6"/>
      <c r="F17" s="6"/>
      <c r="G17" s="6"/>
      <c r="H17" s="6"/>
      <c r="I17" s="6"/>
      <c r="J17" s="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3">
      <c r="A18" s="2" t="s">
        <v>14</v>
      </c>
      <c r="B18" s="2"/>
      <c r="C18" s="2"/>
      <c r="D18" s="3"/>
      <c r="E18" s="3"/>
      <c r="F18" s="3"/>
      <c r="G18" s="3"/>
      <c r="H18" s="3"/>
      <c r="I18" s="3"/>
      <c r="J18" s="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3">
      <c r="A19" s="2" t="s">
        <v>10</v>
      </c>
      <c r="B19" s="2"/>
      <c r="C19" s="2" t="s">
        <v>13</v>
      </c>
      <c r="D19" s="3" t="s">
        <v>23</v>
      </c>
      <c r="E19" s="3"/>
      <c r="F19" s="3">
        <v>400</v>
      </c>
      <c r="G19" s="3"/>
      <c r="H19" s="3"/>
      <c r="I19" s="3">
        <f>SUM(F19:H19)</f>
        <v>400</v>
      </c>
      <c r="J19" s="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3">
      <c r="A20" s="2" t="s">
        <v>11</v>
      </c>
      <c r="B20" s="2"/>
      <c r="C20" s="2" t="s">
        <v>13</v>
      </c>
      <c r="D20" s="3" t="s">
        <v>24</v>
      </c>
      <c r="E20" s="3"/>
      <c r="F20" s="3">
        <v>400</v>
      </c>
      <c r="G20" s="3"/>
      <c r="H20" s="3">
        <v>300</v>
      </c>
      <c r="I20" s="3">
        <f>SUM(F20:H20)</f>
        <v>700</v>
      </c>
      <c r="J20" s="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2" t="s">
        <v>12</v>
      </c>
      <c r="B21" s="2"/>
      <c r="C21" s="2" t="s">
        <v>13</v>
      </c>
      <c r="D21" s="3" t="s">
        <v>25</v>
      </c>
      <c r="E21" s="3"/>
      <c r="F21" s="3">
        <v>400</v>
      </c>
      <c r="G21" s="3">
        <v>700</v>
      </c>
      <c r="H21" s="3">
        <v>300</v>
      </c>
      <c r="I21" s="3">
        <f>SUM(F21:H21)</f>
        <v>1400</v>
      </c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/>
      <c r="B22" s="1"/>
      <c r="C22" s="1"/>
      <c r="D22" s="6"/>
      <c r="E22" s="6"/>
      <c r="F22" s="6"/>
      <c r="G22" s="6"/>
      <c r="H22" s="6"/>
      <c r="I22" s="6"/>
      <c r="J22" s="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2" t="s">
        <v>32</v>
      </c>
      <c r="B23" s="2"/>
      <c r="C23" s="2"/>
      <c r="D23" s="3"/>
      <c r="E23" s="3"/>
      <c r="F23" s="3"/>
      <c r="G23" s="3"/>
      <c r="H23" s="3"/>
      <c r="I23" s="3"/>
      <c r="J23" s="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2" t="s">
        <v>10</v>
      </c>
      <c r="B24" s="2"/>
      <c r="C24" s="2" t="s">
        <v>13</v>
      </c>
      <c r="D24" s="3" t="s">
        <v>23</v>
      </c>
      <c r="E24" s="3"/>
      <c r="F24" s="7">
        <v>500</v>
      </c>
      <c r="G24" s="7"/>
      <c r="H24" s="7"/>
      <c r="I24" s="7">
        <f>SUM(F24:H24)</f>
        <v>500</v>
      </c>
      <c r="J24" s="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2" t="s">
        <v>11</v>
      </c>
      <c r="B25" s="2"/>
      <c r="C25" s="2" t="s">
        <v>13</v>
      </c>
      <c r="D25" s="3" t="s">
        <v>24</v>
      </c>
      <c r="E25" s="3"/>
      <c r="F25" s="7">
        <v>500</v>
      </c>
      <c r="G25" s="7"/>
      <c r="H25" s="7">
        <v>200</v>
      </c>
      <c r="I25" s="7">
        <f t="shared" ref="I25:I26" si="3">SUM(F25:H25)</f>
        <v>700</v>
      </c>
      <c r="J25" s="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2" t="s">
        <v>12</v>
      </c>
      <c r="B26" s="2"/>
      <c r="C26" s="2" t="s">
        <v>13</v>
      </c>
      <c r="D26" s="3" t="s">
        <v>25</v>
      </c>
      <c r="E26" s="3"/>
      <c r="F26" s="7">
        <v>500</v>
      </c>
      <c r="G26" s="7">
        <v>700</v>
      </c>
      <c r="H26" s="7">
        <v>200</v>
      </c>
      <c r="I26" s="7">
        <f t="shared" si="3"/>
        <v>1400</v>
      </c>
      <c r="J26" s="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/>
      <c r="B27" s="1"/>
      <c r="C27" s="1"/>
      <c r="D27" s="6"/>
      <c r="E27" s="6"/>
      <c r="F27" s="6"/>
      <c r="G27" s="6"/>
      <c r="H27" s="6"/>
      <c r="I27" s="6"/>
      <c r="J27" s="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2" t="s">
        <v>33</v>
      </c>
      <c r="B28" s="2"/>
      <c r="C28" s="2"/>
      <c r="D28" s="3"/>
      <c r="E28" s="3"/>
      <c r="F28" s="3"/>
      <c r="G28" s="3"/>
      <c r="H28" s="3"/>
      <c r="I28" s="3"/>
      <c r="J28" s="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2" t="s">
        <v>10</v>
      </c>
      <c r="B29" s="2"/>
      <c r="C29" s="2" t="s">
        <v>13</v>
      </c>
      <c r="D29" s="3" t="s">
        <v>23</v>
      </c>
      <c r="E29" s="3"/>
      <c r="F29" s="7">
        <v>500</v>
      </c>
      <c r="G29" s="7"/>
      <c r="H29" s="7"/>
      <c r="I29" s="7">
        <f>SUM(F29:H29)</f>
        <v>500</v>
      </c>
      <c r="J29" s="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2" t="s">
        <v>11</v>
      </c>
      <c r="B30" s="2"/>
      <c r="C30" s="2" t="s">
        <v>13</v>
      </c>
      <c r="D30" s="3" t="s">
        <v>24</v>
      </c>
      <c r="E30" s="3"/>
      <c r="F30" s="7">
        <v>500</v>
      </c>
      <c r="G30" s="7"/>
      <c r="H30" s="7">
        <v>200</v>
      </c>
      <c r="I30" s="7">
        <f t="shared" ref="I30:I31" si="4">SUM(F30:H30)</f>
        <v>700</v>
      </c>
      <c r="J30" s="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2" t="s">
        <v>12</v>
      </c>
      <c r="B31" s="2"/>
      <c r="C31" s="2" t="s">
        <v>13</v>
      </c>
      <c r="D31" s="3" t="s">
        <v>25</v>
      </c>
      <c r="E31" s="3"/>
      <c r="F31" s="7">
        <v>500</v>
      </c>
      <c r="G31" s="7">
        <v>700</v>
      </c>
      <c r="H31" s="7">
        <v>200</v>
      </c>
      <c r="I31" s="7">
        <f t="shared" si="4"/>
        <v>1400</v>
      </c>
      <c r="J31" s="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/>
      <c r="B32" s="1"/>
      <c r="C32" s="1"/>
      <c r="D32" s="6"/>
      <c r="E32" s="6"/>
      <c r="F32" s="6"/>
      <c r="G32" s="6"/>
      <c r="H32" s="6"/>
      <c r="I32" s="6"/>
      <c r="J32" s="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/>
      <c r="B33" s="1"/>
      <c r="C33" s="1"/>
      <c r="D33" s="6"/>
      <c r="E33" s="6"/>
      <c r="F33" s="6"/>
      <c r="G33" s="6"/>
      <c r="H33" s="6"/>
      <c r="I33" s="6"/>
      <c r="J33" s="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/>
      <c r="B34" s="1"/>
      <c r="C34" s="1"/>
      <c r="D34" s="6"/>
      <c r="E34" s="6"/>
      <c r="F34" s="6"/>
      <c r="G34" s="6"/>
      <c r="H34" s="6"/>
      <c r="I34" s="6"/>
      <c r="J34" s="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/>
      <c r="B35" s="1"/>
      <c r="C35" s="1"/>
      <c r="D35" s="6"/>
      <c r="E35" s="6"/>
      <c r="F35" s="6"/>
      <c r="G35" s="6"/>
      <c r="H35" s="6"/>
      <c r="I35" s="6"/>
      <c r="J35" s="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/>
      <c r="B36" s="1"/>
      <c r="C36" s="1"/>
      <c r="D36" s="6"/>
      <c r="E36" s="6"/>
      <c r="F36" s="6"/>
      <c r="G36" s="6"/>
      <c r="H36" s="6"/>
      <c r="I36" s="6"/>
      <c r="J36" s="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/>
      <c r="B37" s="1"/>
      <c r="C37" s="1"/>
      <c r="D37" s="6"/>
      <c r="E37" s="6"/>
      <c r="F37" s="6"/>
      <c r="G37" s="6"/>
      <c r="H37" s="6"/>
      <c r="I37" s="6"/>
      <c r="J37" s="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Bittan</dc:creator>
  <cp:lastModifiedBy>Bittan</cp:lastModifiedBy>
  <cp:lastPrinted>2019-04-02T07:17:42Z</cp:lastPrinted>
  <dcterms:created xsi:type="dcterms:W3CDTF">2018-01-25T09:50:21Z</dcterms:created>
  <dcterms:modified xsi:type="dcterms:W3CDTF">2019-04-02T07:20:56Z</dcterms:modified>
</cp:coreProperties>
</file>